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ông khai quý I\"/>
    </mc:Choice>
  </mc:AlternateContent>
  <xr:revisionPtr revIDLastSave="0" documentId="13_ncr:1_{2B39D65F-1544-4DC2-AC08-2009DA83A378}" xr6:coauthVersionLast="47" xr6:coauthVersionMax="47" xr10:uidLastSave="{00000000-0000-0000-0000-000000000000}"/>
  <bookViews>
    <workbookView xWindow="7905" yWindow="810" windowWidth="20895" windowHeight="14370" xr2:uid="{00000000-000D-0000-FFFF-FFFF00000000}"/>
  </bookViews>
  <sheets>
    <sheet name="RPT_TT343_BM115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D11" i="1"/>
  <c r="D13" i="1"/>
  <c r="H11" i="1"/>
  <c r="F23" i="1"/>
  <c r="G16" i="1"/>
  <c r="D12" i="1"/>
  <c r="D14" i="1"/>
  <c r="D15" i="1"/>
  <c r="D16" i="1"/>
  <c r="J16" i="1" s="1"/>
  <c r="D17" i="1"/>
  <c r="D18" i="1"/>
  <c r="D19" i="1"/>
  <c r="D20" i="1"/>
  <c r="D21" i="1"/>
  <c r="D22" i="1"/>
  <c r="D23" i="1"/>
  <c r="D24" i="1"/>
  <c r="D25" i="1"/>
  <c r="N13" i="1"/>
  <c r="N14" i="1"/>
  <c r="N15" i="1"/>
  <c r="N16" i="1"/>
  <c r="N17" i="1"/>
  <c r="N18" i="1"/>
  <c r="N19" i="1"/>
  <c r="N20" i="1"/>
  <c r="N21" i="1"/>
  <c r="N22" i="1"/>
  <c r="M11" i="1"/>
  <c r="G12" i="1"/>
  <c r="G13" i="1"/>
  <c r="G14" i="1"/>
  <c r="G15" i="1"/>
  <c r="G17" i="1"/>
  <c r="G18" i="1"/>
  <c r="J18" i="1" s="1"/>
  <c r="G19" i="1"/>
  <c r="G20" i="1"/>
  <c r="J20" i="1" s="1"/>
  <c r="G21" i="1"/>
  <c r="G22" i="1"/>
  <c r="I11" i="1"/>
  <c r="N11" i="1" s="1"/>
  <c r="J17" i="1" l="1"/>
  <c r="J19" i="1"/>
  <c r="J15" i="1"/>
  <c r="J22" i="1"/>
  <c r="J14" i="1"/>
  <c r="J21" i="1"/>
  <c r="J13" i="1"/>
  <c r="G11" i="1"/>
  <c r="J11" i="1" l="1"/>
</calcChain>
</file>

<file path=xl/sharedStrings.xml><?xml version="1.0" encoding="utf-8"?>
<sst xmlns="http://schemas.openxmlformats.org/spreadsheetml/2006/main" count="60" uniqueCount="45">
  <si>
    <t>STT</t>
  </si>
  <si>
    <t>NỘI DUNG</t>
  </si>
  <si>
    <t xml:space="preserve">Dự toán </t>
  </si>
  <si>
    <t>So sánh (%)</t>
  </si>
  <si>
    <t/>
  </si>
  <si>
    <t>TỔNG SỐ</t>
  </si>
  <si>
    <t>XDCB</t>
  </si>
  <si>
    <t>TX</t>
  </si>
  <si>
    <t>A</t>
  </si>
  <si>
    <t>B</t>
  </si>
  <si>
    <t>1</t>
  </si>
  <si>
    <t>2</t>
  </si>
  <si>
    <t>3</t>
  </si>
  <si>
    <t>4</t>
  </si>
  <si>
    <t>5</t>
  </si>
  <si>
    <t>6</t>
  </si>
  <si>
    <t>7=4/1</t>
  </si>
  <si>
    <t>8=5/2</t>
  </si>
  <si>
    <t>9=6/3</t>
  </si>
  <si>
    <t>TỔNG CHI</t>
  </si>
  <si>
    <t>Trong đó</t>
  </si>
  <si>
    <t>Chi giáo dục</t>
  </si>
  <si>
    <t xml:space="preserve"> Chi ứng dụng, chuyển giao công nghệ</t>
  </si>
  <si>
    <t>Chi y tế</t>
  </si>
  <si>
    <t>7</t>
  </si>
  <si>
    <t>Chi bảo vệ môi trường</t>
  </si>
  <si>
    <t>8</t>
  </si>
  <si>
    <t>Chi các hoạt động kinh tế</t>
  </si>
  <si>
    <t>9</t>
  </si>
  <si>
    <t xml:space="preserve"> Chi hoạt động của cơ quan quản lý Nhà nước, Đảng, đoàn thể</t>
  </si>
  <si>
    <t>10</t>
  </si>
  <si>
    <t>Chi cho công tác xã hội</t>
  </si>
  <si>
    <t>11</t>
  </si>
  <si>
    <t>Chi quốc phòng</t>
  </si>
  <si>
    <t>Chi an ninh</t>
  </si>
  <si>
    <t>Chi các lĩnh vực khác theo quy định của pháp luật</t>
  </si>
  <si>
    <t>Các nhiệm vụ chi khác</t>
  </si>
  <si>
    <t>C</t>
  </si>
  <si>
    <t>Dự phòng ngân sách</t>
  </si>
  <si>
    <t xml:space="preserve">
</t>
  </si>
  <si>
    <t>Chi văn hóa, thông tin, thể dục, thể thao, phát thanh, truyền thanh</t>
  </si>
  <si>
    <r>
      <rPr>
        <b/>
        <sz val="13"/>
        <color rgb="FF000000"/>
        <rFont val="Times New Roman"/>
        <family val="1"/>
      </rPr>
      <t xml:space="preserve">Biểu số 115/CK-NSNN
</t>
    </r>
  </si>
  <si>
    <r>
      <rPr>
        <sz val="13"/>
        <color rgb="FF000000"/>
        <rFont val="Times New Roman"/>
        <family val="1"/>
      </rPr>
      <t>Đơn vị tính:  Đồng</t>
    </r>
  </si>
  <si>
    <t>Ước thực hiện Quý I</t>
  </si>
  <si>
    <r>
      <t xml:space="preserve">ƯỚC THỰC HIỆN CHI NGÂN SÁCH XÃ 6 THÁNG ĐẦU NĂM 2026
</t>
    </r>
    <r>
      <rPr>
        <i/>
        <sz val="13"/>
        <color rgb="FF000000"/>
        <rFont val="Times New Roman"/>
        <family val="1"/>
      </rPr>
      <t>(Kèm theo quyết định số      /QĐ-UBND ngày     /7/2026 của UBND xã Kiến Xương)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</si>
</sst>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A]#,###"/>
  </numFmts>
  <fonts count="1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b/>
      <sz val="13"/>
      <color rgb="FF000000"/>
      <name val="Times New Roman"/>
      <family val="1"/>
    </font>
    <font>
      <sz val="13"/>
      <name val="Calibri"/>
      <family val="2"/>
      <charset val="163"/>
    </font>
    <font>
      <sz val="13"/>
      <color rgb="FF000000"/>
      <name val="Times New Roman"/>
      <family val="1"/>
      <charset val="163"/>
    </font>
    <font>
      <sz val="13"/>
      <color rgb="FF000000"/>
      <name val="Times New Roman"/>
      <family val="1"/>
    </font>
    <font>
      <sz val="13"/>
      <name val="Times New Roman"/>
      <family val="1"/>
    </font>
    <font>
      <i/>
      <sz val="13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1"/>
      <name val="Calibri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1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9" fillId="0" borderId="0" xfId="0" applyFont="1"/>
    <xf numFmtId="0" fontId="11" fillId="0" borderId="2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64" fontId="11" fillId="0" borderId="1" xfId="0" applyNumberFormat="1" applyFont="1" applyBorder="1" applyAlignment="1">
      <alignment horizontal="right" vertical="top" wrapText="1" readingOrder="1"/>
    </xf>
    <xf numFmtId="164" fontId="13" fillId="0" borderId="1" xfId="0" applyNumberFormat="1" applyFont="1" applyBorder="1" applyAlignment="1">
      <alignment horizontal="right" vertical="top" wrapText="1" readingOrder="1"/>
    </xf>
    <xf numFmtId="164" fontId="14" fillId="0" borderId="1" xfId="0" applyNumberFormat="1" applyFont="1" applyBorder="1" applyAlignment="1">
      <alignment horizontal="right" vertical="top" wrapText="1" readingOrder="1"/>
    </xf>
    <xf numFmtId="164" fontId="13" fillId="2" borderId="1" xfId="0" applyNumberFormat="1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vertical="top" wrapText="1" readingOrder="1"/>
    </xf>
    <xf numFmtId="0" fontId="6" fillId="0" borderId="0" xfId="0" applyFont="1"/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right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 readingOrder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 readingOrder="1"/>
    </xf>
    <xf numFmtId="0" fontId="9" fillId="0" borderId="0" xfId="0" applyFont="1"/>
    <xf numFmtId="0" fontId="8" fillId="0" borderId="0" xfId="0" applyFont="1" applyAlignment="1">
      <alignment horizontal="center" vertical="top" wrapText="1" readingOrder="1"/>
    </xf>
    <xf numFmtId="164" fontId="11" fillId="0" borderId="1" xfId="0" applyNumberFormat="1" applyFont="1" applyBorder="1" applyAlignment="1">
      <alignment horizontal="right" vertical="center" wrapText="1" readingOrder="1"/>
    </xf>
    <xf numFmtId="164" fontId="1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164" fontId="15" fillId="0" borderId="1" xfId="0" applyNumberFormat="1" applyFont="1" applyBorder="1" applyAlignment="1">
      <alignment horizontal="right" vertical="center" wrapText="1" readingOrder="1"/>
    </xf>
    <xf numFmtId="0" fontId="17" fillId="0" borderId="0" xfId="0" applyFont="1" applyAlignment="1">
      <alignment vertical="center"/>
    </xf>
    <xf numFmtId="164" fontId="15" fillId="0" borderId="1" xfId="0" applyNumberFormat="1" applyFont="1" applyBorder="1" applyAlignment="1">
      <alignment horizontal="right" vertical="top" wrapText="1" readingOrder="1"/>
    </xf>
    <xf numFmtId="0" fontId="17" fillId="0" borderId="0" xfId="0" applyFont="1"/>
    <xf numFmtId="9" fontId="11" fillId="0" borderId="1" xfId="1" applyNumberFormat="1" applyFont="1" applyBorder="1" applyAlignment="1">
      <alignment horizontal="right" vertical="top" wrapText="1" readingOrder="1"/>
    </xf>
    <xf numFmtId="9" fontId="12" fillId="0" borderId="4" xfId="1" applyNumberFormat="1" applyFont="1" applyBorder="1" applyAlignment="1">
      <alignment horizontal="right" vertical="top" wrapText="1"/>
    </xf>
    <xf numFmtId="9" fontId="12" fillId="0" borderId="5" xfId="1" applyNumberFormat="1" applyFont="1" applyBorder="1" applyAlignment="1">
      <alignment horizontal="right" vertical="top" wrapText="1"/>
    </xf>
    <xf numFmtId="9" fontId="11" fillId="0" borderId="1" xfId="1" applyNumberFormat="1" applyFont="1" applyBorder="1" applyAlignment="1">
      <alignment horizontal="right" vertical="top" wrapText="1" readingOrder="1"/>
    </xf>
    <xf numFmtId="9" fontId="13" fillId="0" borderId="1" xfId="0" applyNumberFormat="1" applyFont="1" applyBorder="1" applyAlignment="1">
      <alignment horizontal="right" vertical="center" wrapText="1" readingOrder="1"/>
    </xf>
    <xf numFmtId="9" fontId="12" fillId="0" borderId="4" xfId="0" applyNumberFormat="1" applyFont="1" applyBorder="1" applyAlignment="1">
      <alignment horizontal="right" vertical="center" wrapText="1"/>
    </xf>
    <xf numFmtId="9" fontId="12" fillId="0" borderId="5" xfId="0" applyNumberFormat="1" applyFont="1" applyBorder="1" applyAlignment="1">
      <alignment horizontal="right" vertical="center" wrapText="1"/>
    </xf>
    <xf numFmtId="9" fontId="13" fillId="0" borderId="1" xfId="0" applyNumberFormat="1" applyFont="1" applyBorder="1" applyAlignment="1">
      <alignment horizontal="right" vertical="center" wrapText="1" readingOrder="1"/>
    </xf>
    <xf numFmtId="9" fontId="15" fillId="0" borderId="1" xfId="0" applyNumberFormat="1" applyFont="1" applyBorder="1" applyAlignment="1">
      <alignment horizontal="right" vertical="center" wrapText="1" readingOrder="1"/>
    </xf>
    <xf numFmtId="9" fontId="16" fillId="0" borderId="4" xfId="0" applyNumberFormat="1" applyFont="1" applyBorder="1" applyAlignment="1">
      <alignment horizontal="right" vertical="center" wrapText="1"/>
    </xf>
    <xf numFmtId="9" fontId="16" fillId="0" borderId="5" xfId="0" applyNumberFormat="1" applyFont="1" applyBorder="1" applyAlignment="1">
      <alignment horizontal="right" vertical="center" wrapText="1"/>
    </xf>
    <xf numFmtId="9" fontId="15" fillId="0" borderId="1" xfId="0" applyNumberFormat="1" applyFont="1" applyBorder="1" applyAlignment="1">
      <alignment horizontal="right" vertical="center" wrapText="1" readingOrder="1"/>
    </xf>
    <xf numFmtId="9" fontId="15" fillId="0" borderId="1" xfId="0" applyNumberFormat="1" applyFont="1" applyBorder="1" applyAlignment="1">
      <alignment horizontal="right" vertical="top" wrapText="1" readingOrder="1"/>
    </xf>
    <xf numFmtId="9" fontId="16" fillId="0" borderId="4" xfId="0" applyNumberFormat="1" applyFont="1" applyBorder="1" applyAlignment="1">
      <alignment horizontal="right" vertical="top" wrapText="1"/>
    </xf>
    <xf numFmtId="9" fontId="16" fillId="0" borderId="5" xfId="0" applyNumberFormat="1" applyFont="1" applyBorder="1" applyAlignment="1">
      <alignment horizontal="right" vertical="top" wrapText="1"/>
    </xf>
    <xf numFmtId="9" fontId="15" fillId="0" borderId="1" xfId="0" applyNumberFormat="1" applyFont="1" applyBorder="1" applyAlignment="1">
      <alignment horizontal="right" vertical="top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0"/>
  <sheetViews>
    <sheetView showGridLines="0" tabSelected="1" view="pageLayout" zoomScaleNormal="100" workbookViewId="0">
      <selection activeCell="G11" sqref="G11"/>
    </sheetView>
  </sheetViews>
  <sheetFormatPr defaultRowHeight="15" x14ac:dyDescent="0.25"/>
  <cols>
    <col min="1" max="1" width="1.7109375" customWidth="1"/>
    <col min="2" max="2" width="8.42578125" customWidth="1"/>
    <col min="3" max="3" width="48.28515625" customWidth="1"/>
    <col min="4" max="4" width="16.42578125" customWidth="1"/>
    <col min="5" max="5" width="16.28515625" customWidth="1"/>
    <col min="6" max="6" width="16.7109375" customWidth="1"/>
    <col min="7" max="7" width="16.5703125" customWidth="1"/>
    <col min="8" max="8" width="18" customWidth="1"/>
    <col min="9" max="9" width="17.85546875" customWidth="1"/>
    <col min="10" max="10" width="4.28515625" customWidth="1"/>
    <col min="11" max="11" width="1" customWidth="1"/>
    <col min="12" max="12" width="8.28515625" customWidth="1"/>
    <col min="13" max="13" width="13.42578125" customWidth="1"/>
    <col min="14" max="14" width="11" customWidth="1"/>
    <col min="15" max="15" width="0" hidden="1" customWidth="1"/>
    <col min="16" max="16" width="2.42578125" customWidth="1"/>
  </cols>
  <sheetData>
    <row r="1" spans="2:14" ht="7.35" customHeight="1" x14ac:dyDescent="0.25"/>
    <row r="2" spans="2:14" ht="18" customHeight="1" x14ac:dyDescent="0.3">
      <c r="B2" s="16"/>
      <c r="C2" s="17"/>
      <c r="D2" s="1"/>
      <c r="E2" s="1"/>
      <c r="F2" s="1"/>
      <c r="G2" s="1"/>
      <c r="H2" s="1"/>
      <c r="I2" s="1"/>
      <c r="J2" s="1"/>
      <c r="K2" s="1"/>
      <c r="L2" s="18" t="s">
        <v>41</v>
      </c>
      <c r="M2" s="17"/>
      <c r="N2" s="17"/>
    </row>
    <row r="3" spans="2:14" ht="14.1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44.85" customHeight="1" x14ac:dyDescent="0.3">
      <c r="B4" s="19" t="s">
        <v>44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10.35" customHeigh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ht="18" customHeight="1" x14ac:dyDescent="0.3">
      <c r="B6" s="20" t="s">
        <v>42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2:14" ht="9" customHeigh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ht="16.5" x14ac:dyDescent="0.25">
      <c r="B8" s="2" t="s">
        <v>0</v>
      </c>
      <c r="C8" s="2" t="s">
        <v>1</v>
      </c>
      <c r="D8" s="21" t="s">
        <v>2</v>
      </c>
      <c r="E8" s="22"/>
      <c r="F8" s="23"/>
      <c r="G8" s="21" t="s">
        <v>43</v>
      </c>
      <c r="H8" s="22"/>
      <c r="I8" s="23"/>
      <c r="J8" s="21" t="s">
        <v>3</v>
      </c>
      <c r="K8" s="22"/>
      <c r="L8" s="22"/>
      <c r="M8" s="22"/>
      <c r="N8" s="23"/>
    </row>
    <row r="9" spans="2:14" ht="16.5" x14ac:dyDescent="0.25">
      <c r="B9" s="2"/>
      <c r="C9" s="2" t="s">
        <v>4</v>
      </c>
      <c r="D9" s="5" t="s">
        <v>5</v>
      </c>
      <c r="E9" s="5" t="s">
        <v>6</v>
      </c>
      <c r="F9" s="5" t="s">
        <v>7</v>
      </c>
      <c r="G9" s="5" t="s">
        <v>5</v>
      </c>
      <c r="H9" s="5" t="s">
        <v>6</v>
      </c>
      <c r="I9" s="5" t="s">
        <v>7</v>
      </c>
      <c r="J9" s="21" t="s">
        <v>5</v>
      </c>
      <c r="K9" s="22"/>
      <c r="L9" s="23"/>
      <c r="M9" s="5" t="s">
        <v>6</v>
      </c>
      <c r="N9" s="5" t="s">
        <v>7</v>
      </c>
    </row>
    <row r="10" spans="2:14" ht="16.5" x14ac:dyDescent="0.25">
      <c r="B10" s="2" t="s">
        <v>8</v>
      </c>
      <c r="C10" s="2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24" t="s">
        <v>16</v>
      </c>
      <c r="K10" s="25"/>
      <c r="L10" s="26"/>
      <c r="M10" s="6" t="s">
        <v>17</v>
      </c>
      <c r="N10" s="6" t="s">
        <v>18</v>
      </c>
    </row>
    <row r="11" spans="2:14" ht="16.5" x14ac:dyDescent="0.25">
      <c r="B11" s="2" t="s">
        <v>8</v>
      </c>
      <c r="C11" s="3" t="s">
        <v>19</v>
      </c>
      <c r="D11" s="7">
        <f>+E11+F11</f>
        <v>365255000000</v>
      </c>
      <c r="E11" s="7">
        <v>61200000000</v>
      </c>
      <c r="F11" s="7">
        <f>SUM(F13:F23)</f>
        <v>304055000000</v>
      </c>
      <c r="G11" s="7">
        <f>H11+I11</f>
        <v>177864793000</v>
      </c>
      <c r="H11" s="7">
        <f>SUM(H13:H19)</f>
        <v>14451593000</v>
      </c>
      <c r="I11" s="7">
        <f>SUM(I13:I23)</f>
        <v>163413200000</v>
      </c>
      <c r="J11" s="39">
        <f>G11/D11</f>
        <v>0.48696059739086389</v>
      </c>
      <c r="K11" s="40"/>
      <c r="L11" s="41"/>
      <c r="M11" s="42">
        <f>H11/E11</f>
        <v>0.23613714052287582</v>
      </c>
      <c r="N11" s="42">
        <f>I11/F11</f>
        <v>0.53744618572297775</v>
      </c>
    </row>
    <row r="12" spans="2:14" ht="16.5" x14ac:dyDescent="0.25">
      <c r="B12" s="11"/>
      <c r="C12" s="12" t="s">
        <v>20</v>
      </c>
      <c r="D12" s="7">
        <f t="shared" ref="D12:D25" si="0">E12+F12</f>
        <v>0</v>
      </c>
      <c r="E12" s="8"/>
      <c r="F12" s="9">
        <v>0</v>
      </c>
      <c r="G12" s="7">
        <f t="shared" ref="G12:G22" si="1">H12+I12</f>
        <v>0</v>
      </c>
      <c r="H12" s="9">
        <v>0</v>
      </c>
      <c r="I12" s="9">
        <v>0</v>
      </c>
      <c r="J12" s="39"/>
      <c r="K12" s="40"/>
      <c r="L12" s="41"/>
      <c r="M12" s="42"/>
      <c r="N12" s="42"/>
    </row>
    <row r="13" spans="2:14" ht="16.5" x14ac:dyDescent="0.25">
      <c r="B13" s="13" t="s">
        <v>10</v>
      </c>
      <c r="C13" s="14" t="s">
        <v>21</v>
      </c>
      <c r="D13" s="7">
        <f>E13+F13</f>
        <v>129390000000</v>
      </c>
      <c r="E13" s="8"/>
      <c r="F13" s="8">
        <v>129390000000</v>
      </c>
      <c r="G13" s="7">
        <f t="shared" si="1"/>
        <v>61872507000</v>
      </c>
      <c r="H13" s="8">
        <v>3619908000</v>
      </c>
      <c r="I13" s="8">
        <v>58252599000</v>
      </c>
      <c r="J13" s="39">
        <f t="shared" ref="J13:J22" si="2">G13/D13</f>
        <v>0.47818615812659404</v>
      </c>
      <c r="K13" s="40"/>
      <c r="L13" s="41"/>
      <c r="M13" s="42"/>
      <c r="N13" s="42">
        <f t="shared" ref="N13:N22" si="3">I13/F13</f>
        <v>0.45020943658706236</v>
      </c>
    </row>
    <row r="14" spans="2:14" ht="16.5" x14ac:dyDescent="0.25">
      <c r="B14" s="13" t="s">
        <v>11</v>
      </c>
      <c r="C14" s="14" t="s">
        <v>22</v>
      </c>
      <c r="D14" s="7">
        <f t="shared" si="0"/>
        <v>1476000000</v>
      </c>
      <c r="E14" s="8">
        <v>0</v>
      </c>
      <c r="F14" s="8">
        <v>1476000000</v>
      </c>
      <c r="G14" s="7">
        <f t="shared" si="1"/>
        <v>856020000</v>
      </c>
      <c r="H14" s="8">
        <v>0</v>
      </c>
      <c r="I14" s="10">
        <v>856020000</v>
      </c>
      <c r="J14" s="39">
        <f t="shared" si="2"/>
        <v>0.57995934959349593</v>
      </c>
      <c r="K14" s="40"/>
      <c r="L14" s="41"/>
      <c r="M14" s="42"/>
      <c r="N14" s="42">
        <f t="shared" si="3"/>
        <v>0.57995934959349593</v>
      </c>
    </row>
    <row r="15" spans="2:14" ht="16.5" x14ac:dyDescent="0.25">
      <c r="B15" s="13" t="s">
        <v>12</v>
      </c>
      <c r="C15" s="14" t="s">
        <v>23</v>
      </c>
      <c r="D15" s="7">
        <f t="shared" si="0"/>
        <v>22263000000</v>
      </c>
      <c r="E15" s="8">
        <v>0</v>
      </c>
      <c r="F15" s="8">
        <v>22263000000</v>
      </c>
      <c r="G15" s="7">
        <f t="shared" si="1"/>
        <v>16456419000</v>
      </c>
      <c r="H15" s="8">
        <v>0</v>
      </c>
      <c r="I15" s="10">
        <v>16456419000</v>
      </c>
      <c r="J15" s="39">
        <f t="shared" si="2"/>
        <v>0.7391824551947177</v>
      </c>
      <c r="K15" s="40"/>
      <c r="L15" s="41"/>
      <c r="M15" s="42"/>
      <c r="N15" s="42">
        <f t="shared" si="3"/>
        <v>0.7391824551947177</v>
      </c>
    </row>
    <row r="16" spans="2:14" ht="33" x14ac:dyDescent="0.25">
      <c r="B16" s="13" t="s">
        <v>13</v>
      </c>
      <c r="C16" s="14" t="s">
        <v>40</v>
      </c>
      <c r="D16" s="7">
        <f t="shared" si="0"/>
        <v>4060000000</v>
      </c>
      <c r="E16" s="8">
        <v>0</v>
      </c>
      <c r="F16" s="8">
        <v>4060000000</v>
      </c>
      <c r="G16" s="7">
        <f t="shared" ref="G16" si="4">H16+I16</f>
        <v>761121000</v>
      </c>
      <c r="H16" s="8">
        <v>0</v>
      </c>
      <c r="I16" s="10">
        <v>761121000</v>
      </c>
      <c r="J16" s="39">
        <f t="shared" si="2"/>
        <v>0.18746822660098522</v>
      </c>
      <c r="K16" s="40"/>
      <c r="L16" s="41"/>
      <c r="M16" s="42"/>
      <c r="N16" s="42">
        <f t="shared" si="3"/>
        <v>0.18746822660098522</v>
      </c>
    </row>
    <row r="17" spans="2:14" ht="16.5" x14ac:dyDescent="0.25">
      <c r="B17" s="13" t="s">
        <v>14</v>
      </c>
      <c r="C17" s="14" t="s">
        <v>25</v>
      </c>
      <c r="D17" s="7">
        <f t="shared" si="0"/>
        <v>2285000000</v>
      </c>
      <c r="E17" s="8">
        <v>0</v>
      </c>
      <c r="F17" s="8">
        <v>2285000000</v>
      </c>
      <c r="G17" s="7">
        <f t="shared" si="1"/>
        <v>736544000</v>
      </c>
      <c r="H17" s="8">
        <v>0</v>
      </c>
      <c r="I17" s="10">
        <v>736544000</v>
      </c>
      <c r="J17" s="39">
        <f t="shared" si="2"/>
        <v>0.32233873085339171</v>
      </c>
      <c r="K17" s="40"/>
      <c r="L17" s="41"/>
      <c r="M17" s="42"/>
      <c r="N17" s="42">
        <f t="shared" si="3"/>
        <v>0.32233873085339171</v>
      </c>
    </row>
    <row r="18" spans="2:14" ht="16.5" x14ac:dyDescent="0.25">
      <c r="B18" s="13" t="s">
        <v>15</v>
      </c>
      <c r="C18" s="14" t="s">
        <v>27</v>
      </c>
      <c r="D18" s="7">
        <f t="shared" si="0"/>
        <v>9980000000</v>
      </c>
      <c r="E18" s="8">
        <v>0</v>
      </c>
      <c r="F18" s="8">
        <v>9980000000</v>
      </c>
      <c r="G18" s="7">
        <f t="shared" si="1"/>
        <v>15097865000</v>
      </c>
      <c r="H18" s="8">
        <v>10600000000</v>
      </c>
      <c r="I18" s="10">
        <v>4497865000</v>
      </c>
      <c r="J18" s="39">
        <f t="shared" si="2"/>
        <v>1.5128121242484971</v>
      </c>
      <c r="K18" s="40"/>
      <c r="L18" s="41"/>
      <c r="M18" s="42"/>
      <c r="N18" s="42">
        <f t="shared" si="3"/>
        <v>0.45068787575150299</v>
      </c>
    </row>
    <row r="19" spans="2:14" ht="33" x14ac:dyDescent="0.25">
      <c r="B19" s="13" t="s">
        <v>24</v>
      </c>
      <c r="C19" s="14" t="s">
        <v>29</v>
      </c>
      <c r="D19" s="7">
        <f t="shared" si="0"/>
        <v>29351700000</v>
      </c>
      <c r="E19" s="8">
        <v>0</v>
      </c>
      <c r="F19" s="8">
        <v>29351700000</v>
      </c>
      <c r="G19" s="7">
        <f t="shared" si="1"/>
        <v>19857993000</v>
      </c>
      <c r="H19" s="8">
        <v>231685000</v>
      </c>
      <c r="I19" s="10">
        <v>19626308000</v>
      </c>
      <c r="J19" s="39">
        <f t="shared" si="2"/>
        <v>0.67655341939308455</v>
      </c>
      <c r="K19" s="40"/>
      <c r="L19" s="41"/>
      <c r="M19" s="42"/>
      <c r="N19" s="42">
        <f t="shared" si="3"/>
        <v>0.66866000947134241</v>
      </c>
    </row>
    <row r="20" spans="2:14" ht="16.5" x14ac:dyDescent="0.25">
      <c r="B20" s="13" t="s">
        <v>26</v>
      </c>
      <c r="C20" s="14" t="s">
        <v>31</v>
      </c>
      <c r="D20" s="7">
        <f t="shared" si="0"/>
        <v>92986300000</v>
      </c>
      <c r="E20" s="8">
        <v>0</v>
      </c>
      <c r="F20" s="8">
        <v>92986300000</v>
      </c>
      <c r="G20" s="7">
        <f t="shared" si="1"/>
        <v>56988297000</v>
      </c>
      <c r="H20" s="8">
        <v>0</v>
      </c>
      <c r="I20" s="10">
        <v>56988297000</v>
      </c>
      <c r="J20" s="39">
        <f t="shared" si="2"/>
        <v>0.61286766975350138</v>
      </c>
      <c r="K20" s="40"/>
      <c r="L20" s="41"/>
      <c r="M20" s="42"/>
      <c r="N20" s="42">
        <f t="shared" si="3"/>
        <v>0.61286766975350138</v>
      </c>
    </row>
    <row r="21" spans="2:14" ht="16.5" x14ac:dyDescent="0.25">
      <c r="B21" s="13" t="s">
        <v>28</v>
      </c>
      <c r="C21" s="14" t="s">
        <v>33</v>
      </c>
      <c r="D21" s="7">
        <f t="shared" si="0"/>
        <v>1000000000</v>
      </c>
      <c r="E21" s="8">
        <v>0</v>
      </c>
      <c r="F21" s="8">
        <v>1000000000</v>
      </c>
      <c r="G21" s="7">
        <f t="shared" si="1"/>
        <v>3498071000</v>
      </c>
      <c r="H21" s="8">
        <v>0</v>
      </c>
      <c r="I21" s="10">
        <v>3498071000</v>
      </c>
      <c r="J21" s="39">
        <f t="shared" si="2"/>
        <v>3.4980709999999999</v>
      </c>
      <c r="K21" s="40"/>
      <c r="L21" s="41"/>
      <c r="M21" s="42"/>
      <c r="N21" s="42">
        <f t="shared" si="3"/>
        <v>3.4980709999999999</v>
      </c>
    </row>
    <row r="22" spans="2:14" ht="16.5" x14ac:dyDescent="0.25">
      <c r="B22" s="13" t="s">
        <v>30</v>
      </c>
      <c r="C22" s="14" t="s">
        <v>34</v>
      </c>
      <c r="D22" s="7">
        <f t="shared" si="0"/>
        <v>90000000</v>
      </c>
      <c r="E22" s="8">
        <v>0</v>
      </c>
      <c r="F22" s="8">
        <v>90000000</v>
      </c>
      <c r="G22" s="7">
        <f t="shared" si="1"/>
        <v>1689956000</v>
      </c>
      <c r="H22" s="8">
        <v>0</v>
      </c>
      <c r="I22" s="10">
        <v>1689956000</v>
      </c>
      <c r="J22" s="39">
        <f t="shared" si="2"/>
        <v>18.77728888888889</v>
      </c>
      <c r="K22" s="40"/>
      <c r="L22" s="41"/>
      <c r="M22" s="42"/>
      <c r="N22" s="42">
        <f t="shared" si="3"/>
        <v>18.77728888888889</v>
      </c>
    </row>
    <row r="23" spans="2:14" s="32" customFormat="1" ht="33" x14ac:dyDescent="0.25">
      <c r="B23" s="13" t="s">
        <v>32</v>
      </c>
      <c r="C23" s="14" t="s">
        <v>35</v>
      </c>
      <c r="D23" s="30">
        <f t="shared" si="0"/>
        <v>11173000000</v>
      </c>
      <c r="E23" s="31">
        <v>0</v>
      </c>
      <c r="F23" s="31">
        <f>2735000000+1219000000+1219000000+6000000000</f>
        <v>11173000000</v>
      </c>
      <c r="G23" s="31">
        <v>0</v>
      </c>
      <c r="H23" s="31">
        <v>0</v>
      </c>
      <c r="I23" s="31">
        <v>50000000</v>
      </c>
      <c r="J23" s="43"/>
      <c r="K23" s="44"/>
      <c r="L23" s="45"/>
      <c r="M23" s="46"/>
      <c r="N23" s="46"/>
    </row>
    <row r="24" spans="2:14" s="36" customFormat="1" ht="16.5" x14ac:dyDescent="0.25">
      <c r="B24" s="33" t="s">
        <v>9</v>
      </c>
      <c r="C24" s="34" t="s">
        <v>36</v>
      </c>
      <c r="D24" s="35">
        <f t="shared" si="0"/>
        <v>31388000000</v>
      </c>
      <c r="E24" s="35">
        <v>0</v>
      </c>
      <c r="F24" s="35">
        <v>31388000000</v>
      </c>
      <c r="G24" s="35">
        <v>0</v>
      </c>
      <c r="H24" s="35">
        <v>0</v>
      </c>
      <c r="I24" s="35"/>
      <c r="J24" s="47"/>
      <c r="K24" s="48"/>
      <c r="L24" s="49"/>
      <c r="M24" s="50"/>
      <c r="N24" s="50"/>
    </row>
    <row r="25" spans="2:14" s="38" customFormat="1" ht="16.5" x14ac:dyDescent="0.25">
      <c r="B25" s="33" t="s">
        <v>37</v>
      </c>
      <c r="C25" s="34" t="s">
        <v>38</v>
      </c>
      <c r="D25" s="37">
        <f t="shared" si="0"/>
        <v>6219000000</v>
      </c>
      <c r="E25" s="37">
        <v>0</v>
      </c>
      <c r="F25" s="37">
        <v>6219000000</v>
      </c>
      <c r="G25" s="37">
        <v>0</v>
      </c>
      <c r="H25" s="37">
        <v>0</v>
      </c>
      <c r="I25" s="37">
        <v>1667532000</v>
      </c>
      <c r="J25" s="51"/>
      <c r="K25" s="52"/>
      <c r="L25" s="53"/>
      <c r="M25" s="54"/>
      <c r="N25" s="54"/>
    </row>
    <row r="26" spans="2:14" ht="5.0999999999999996" customHeight="1" x14ac:dyDescent="0.25">
      <c r="B26" s="4"/>
      <c r="C26" s="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2:14" ht="16.5" x14ac:dyDescent="0.25">
      <c r="B27" s="4"/>
      <c r="C27" s="4"/>
      <c r="D27" s="4"/>
      <c r="E27" s="4"/>
      <c r="F27" s="4"/>
      <c r="G27" s="4"/>
      <c r="H27" s="4"/>
      <c r="I27" s="4"/>
      <c r="J27" s="4"/>
      <c r="K27" s="29" t="s">
        <v>4</v>
      </c>
      <c r="L27" s="28"/>
      <c r="M27" s="28"/>
      <c r="N27" s="28"/>
    </row>
    <row r="28" spans="2:14" ht="16.5" x14ac:dyDescent="0.25">
      <c r="B28" s="27" t="s">
        <v>39</v>
      </c>
      <c r="C28" s="28"/>
      <c r="D28" s="4"/>
      <c r="E28" s="4"/>
      <c r="F28" s="4"/>
      <c r="G28" s="4"/>
      <c r="H28" s="4"/>
      <c r="I28" s="4"/>
      <c r="J28" s="4"/>
      <c r="K28" s="28"/>
      <c r="L28" s="28"/>
      <c r="M28" s="28"/>
      <c r="N28" s="28"/>
    </row>
    <row r="29" spans="2:14" ht="16.5" x14ac:dyDescent="0.25">
      <c r="B29" s="28"/>
      <c r="C29" s="2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2:14" ht="5.0999999999999996" customHeight="1" x14ac:dyDescent="0.25"/>
  </sheetData>
  <mergeCells count="26">
    <mergeCell ref="B28:C29"/>
    <mergeCell ref="J22:L22"/>
    <mergeCell ref="J23:L23"/>
    <mergeCell ref="J24:L24"/>
    <mergeCell ref="J25:L25"/>
    <mergeCell ref="K27:N28"/>
    <mergeCell ref="J17:L17"/>
    <mergeCell ref="J18:L18"/>
    <mergeCell ref="J19:L19"/>
    <mergeCell ref="J20:L20"/>
    <mergeCell ref="J21:L21"/>
    <mergeCell ref="J14:L14"/>
    <mergeCell ref="J15:L15"/>
    <mergeCell ref="J16:L16"/>
    <mergeCell ref="J9:L9"/>
    <mergeCell ref="J10:L10"/>
    <mergeCell ref="J11:L11"/>
    <mergeCell ref="J12:L12"/>
    <mergeCell ref="J13:L13"/>
    <mergeCell ref="B2:C2"/>
    <mergeCell ref="L2:N2"/>
    <mergeCell ref="B4:N4"/>
    <mergeCell ref="B6:N6"/>
    <mergeCell ref="D8:F8"/>
    <mergeCell ref="G8:I8"/>
    <mergeCell ref="J8:N8"/>
  </mergeCells>
  <phoneticPr fontId="3" type="noConversion"/>
  <pageMargins left="0.23622047244094491" right="0.23622047244094491" top="0.23622047244094491" bottom="0.62992125984251968" header="0.23622047244094491" footer="0.23622047244094491"/>
  <pageSetup paperSize="9" scale="72" fitToHeight="0" orientation="landscape" horizontalDpi="300" verticalDpi="300" r:id="rId1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RPT_TT343_BM115A4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ADMIN-PC</cp:lastModifiedBy>
  <cp:lastPrinted>2026-07-16T03:04:36Z</cp:lastPrinted>
  <dcterms:created xsi:type="dcterms:W3CDTF">2026-05-18T01:27:29Z</dcterms:created>
  <dcterms:modified xsi:type="dcterms:W3CDTF">2026-07-16T03:06:32Z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